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 windowWidth="22995" windowHeight="10035"/>
  </bookViews>
  <sheets>
    <sheet name="Plan1" sheetId="1" r:id="rId1"/>
    <sheet name="Plan2" sheetId="2" r:id="rId2"/>
    <sheet name="Plan3" sheetId="3" r:id="rId3"/>
  </sheets>
  <definedNames>
    <definedName name="_xlnm.Print_Area" localSheetId="0">Plan1!$A$1:$F$38</definedName>
  </definedNames>
  <calcPr calcId="144525"/>
</workbook>
</file>

<file path=xl/calcChain.xml><?xml version="1.0" encoding="utf-8"?>
<calcChain xmlns="http://schemas.openxmlformats.org/spreadsheetml/2006/main">
  <c r="F37" i="1" l="1"/>
  <c r="H28" i="1"/>
  <c r="C33" i="1"/>
  <c r="F33" i="1" s="1"/>
  <c r="C31" i="1"/>
  <c r="F31" i="1" s="1"/>
  <c r="C34" i="1"/>
  <c r="F34" i="1" s="1"/>
  <c r="C30" i="1"/>
  <c r="F30" i="1" s="1"/>
  <c r="C29" i="1"/>
  <c r="F29" i="1" s="1"/>
  <c r="C28" i="1"/>
  <c r="F28" i="1" s="1"/>
  <c r="C32" i="1"/>
  <c r="F32" i="1" s="1"/>
  <c r="F36" i="1" l="1"/>
</calcChain>
</file>

<file path=xl/sharedStrings.xml><?xml version="1.0" encoding="utf-8"?>
<sst xmlns="http://schemas.openxmlformats.org/spreadsheetml/2006/main" count="85" uniqueCount="62">
  <si>
    <t>QUANTIDADE</t>
  </si>
  <si>
    <t>ITEM</t>
  </si>
  <si>
    <t>UNIDADE</t>
  </si>
  <si>
    <t>unid.</t>
  </si>
  <si>
    <t>m²</t>
  </si>
  <si>
    <t>ESPECIFICAÇÃO</t>
  </si>
  <si>
    <t>PREÇO UNITÁRIO</t>
  </si>
  <si>
    <t>PREÇO TOTAL</t>
  </si>
  <si>
    <t>m³</t>
  </si>
  <si>
    <t>kg</t>
  </si>
  <si>
    <t>Escavação sinapi C-73481</t>
  </si>
  <si>
    <t>Reaterro Manual  Sianpi C-53527</t>
  </si>
  <si>
    <t>Chapa de aço, espessura 5 mm Sinapi I-1319</t>
  </si>
  <si>
    <t>Formas de tábua para fundação, reaproveitamento 5x Sinapi C-5651</t>
  </si>
  <si>
    <t>Concreto 15 Mpa, incluindo preparo mecânico, lançamento e adensamento - Sinapi C-73406</t>
  </si>
  <si>
    <t>Lastro de Brita, espessura 5 cm nº2 Sinapi C-74164/4</t>
  </si>
  <si>
    <t>Chumbador de ancoragem, diâmetro 20 mm, comprimento 58,5 cm, incluindo corte e dobra sinapi I-34446</t>
  </si>
  <si>
    <t xml:space="preserve">Total </t>
  </si>
  <si>
    <t>Execução de base de concreto para fixação dos painéis, incluindo os serviços de escavação, reaterro e compactação do solo, lastro de brita (5 cm), fornecimento e colocação dos chumbadores e das sapatas em chapa de aço, fornecimento e colocação das formas, fornecimento, lançamento e adensamento do Concreto Simples (15 Mpa), conforme detalhes e especificações do projeto. Fonte de Preços: Sinapi</t>
  </si>
  <si>
    <t>MINISTÉRIO DA EDUCAÇÃO</t>
  </si>
  <si>
    <t>UNIVERSIDADE FEDERAL DE SANTA MARIA</t>
  </si>
  <si>
    <t>PRÓ REITORIA DE INFRAESTRUTURA</t>
  </si>
  <si>
    <t>2</t>
  </si>
  <si>
    <t>3</t>
  </si>
  <si>
    <t>4</t>
  </si>
  <si>
    <t>5</t>
  </si>
  <si>
    <t>6</t>
  </si>
  <si>
    <t>7</t>
  </si>
  <si>
    <t>8</t>
  </si>
  <si>
    <t>9</t>
  </si>
  <si>
    <t>10</t>
  </si>
  <si>
    <t>11</t>
  </si>
  <si>
    <t>12</t>
  </si>
  <si>
    <t>13</t>
  </si>
  <si>
    <t>14</t>
  </si>
  <si>
    <t>15</t>
  </si>
  <si>
    <t>16</t>
  </si>
  <si>
    <t>17</t>
  </si>
  <si>
    <t>18</t>
  </si>
  <si>
    <t>19</t>
  </si>
  <si>
    <t>20</t>
  </si>
  <si>
    <t>Fornecimento e Instalação de Totens, Painéis e Placas do Projeto de Sinalética da UFSM</t>
  </si>
  <si>
    <t>TO1 - (852x3005mm)  totem vertical direcional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</si>
  <si>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TO2 - (1510x1360mm) totem horizontal direcional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</si>
  <si>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TO3 - (500x1007mm) totem tátill direcional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</si>
  <si>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TO4 - (852x3005mm) totem vertical identificador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</si>
  <si>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TO5 - (500x1007mm)  totem tátil identificador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</si>
  <si>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TO6 -(500x1310mm)  totem vertical direcionador menor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</si>
  <si>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PA1 - (6000x3000mm) painel panorâmico horizontal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</si>
  <si>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PA2 - (560x2000mm) painel panorâmico horizontal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</si>
  <si>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PA3 -(672x1900mm) painel panorâmico horizontal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</si>
  <si>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PL1 - (600x1196,5mm) placa entrada de prédio identificadora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</si>
  <si>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PL2 - (1200x600mm) placa suspensa direcional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</si>
  <si>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PL3 -(635,95x970mm) placa de prédio orientadora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</si>
  <si>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PQ1 -(300x125,24mm) plaqueta de solo multifuncional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</si>
  <si>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PQ4 -(83,93x220mm) plaqueta de parede multifuncional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</si>
  <si>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PQ2 -(350x420mm) plaqueta de parede multifuncional - Fornecimento e instalação de painéis em ACM (alumínio composto, na cor azul fosco 2955PC de fábrica, pintura kynar 500) com 3mm, sem emendas nas placas,  aparafusados em superfície variável, conforme referencia pantone apresentada no projeto. Corte de material terá de ser feito em máquina laser função Yag ou Fibra, devido à alta definição.</t>
  </si>
  <si>
    <t>PQ3 -(300x150mm) plaqueta paralela de porta identificadora - Fornecimento e instalação de painéis em ACM (alumínio composto, na cor azul fosco 2955PC de fábrica, pintura kynar 500) com 3mm, sem emendas nas placas,  aparafusados em superfície variável, conforme referencia pantone apresentada no projeto. Corte de material terá de ser feito em máquina laser função Yag ou Fibra, devido à alta definição.</t>
  </si>
  <si>
    <t>PQ5 -(160x100mm) plaqueta de parede multifuncional - Fornecimento e instalação de painéis em ACM (alumínio composto, na cor azul fosco 2955PC de fábrica, pintura kynar 500) com 3mm, sem emendas nas placas,  aparafusados em estrutura (perfis cantoneira) de aço galvanizado, conforme referencia pantone apresentada no projeto. Corte de material terá de ser feito em máquina laser função Yag ou Fibra, devido à alta definição.</t>
  </si>
  <si>
    <t>ET1 -(200x50mm) plaqueta de parede multifuncional -Fornecimento e instalação de painéis em ACM (alumínio composto, na cor azul fosco 2955PC de fábrica, pintura kynar 500) com 3mm, sem emendas nas placas,  aparafusados em superfície variável, conforme referencia pantone apresentada no projeto. Corte de material terá de ser feito em máquina laser função Yag ou Fibra, devido à alta definição.</t>
  </si>
  <si>
    <t>ET2 -(65x40mm) plaqueta de parede multifuncional - Fornecimento e instalação de painéis em ACM (alumínio composto, na cor azul fosco 2955PC de fábrica, pintura kynar 500) com 3mm, sem emendas nas placas,  aparafusados em superfície variável, conforme referencia pantone apresentada no projeto. Corte de material terá de ser feito em máquina laser função Yag ou Fibra, devido à alta definição.</t>
  </si>
  <si>
    <t>Santa Maria, 21 de julho de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</si>
</sst>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R$&quot;\ * #,##0.00_-;\-&quot;R$&quot;\ * #,##0.00_-;_-&quot;R$&quot;\ * &quot;-&quot;??_-;_-@_-"/>
  </numFmts>
  <fonts count="6" x14ac:knownFonts="1">
    <font>
      <sz val="11"/>
      <color theme="1"/>
      <name val="Calibri"/>
      <family val="2"/>
      <scheme val="minor"/>
    </font>
    <font>
      <sz val="11"/>
      <color theme="1"/>
      <name val="Calibri"/>
      <family val="2"/>
    </font>
    <font>
      <sz val="11"/>
      <color theme="1"/>
      <name val="Calibri"/>
      <family val="2"/>
      <scheme val="minor"/>
    </font>
    <font>
      <b/>
      <sz val="14"/>
      <name val="Arial Narrow"/>
      <family val="2"/>
    </font>
    <font>
      <b/>
      <sz val="14"/>
      <color rgb="FFFF0000"/>
      <name val="Arial Narrow"/>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2">
    <xf numFmtId="0" fontId="0" fillId="0" borderId="0"/>
    <xf numFmtId="44" fontId="2" fillId="0" borderId="0" applyFont="0" applyFill="0" applyBorder="0" applyAlignment="0" applyProtection="0"/>
  </cellStyleXfs>
  <cellXfs count="21">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vertical="center" wrapText="1"/>
    </xf>
    <xf numFmtId="0" fontId="0" fillId="0" borderId="1" xfId="0" applyBorder="1" applyAlignment="1">
      <alignment vertical="center" wrapText="1"/>
    </xf>
    <xf numFmtId="44" fontId="0" fillId="0" borderId="1" xfId="1" applyFont="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righ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49" fontId="3" fillId="0" borderId="0" xfId="0" applyNumberFormat="1" applyFont="1" applyBorder="1" applyAlignment="1">
      <alignment vertical="center" wrapText="1"/>
    </xf>
    <xf numFmtId="49" fontId="3" fillId="0" borderId="4" xfId="0" applyNumberFormat="1" applyFont="1" applyBorder="1" applyAlignment="1">
      <alignment vertical="center" wrapText="1"/>
    </xf>
    <xf numFmtId="49" fontId="0" fillId="0" borderId="1" xfId="0" applyNumberFormat="1" applyBorder="1" applyAlignment="1">
      <alignment horizontal="center" vertical="center"/>
    </xf>
    <xf numFmtId="0" fontId="5" fillId="0" borderId="1" xfId="0" applyFont="1" applyBorder="1" applyAlignment="1">
      <alignment horizontal="center" vertical="center"/>
    </xf>
    <xf numFmtId="0" fontId="1" fillId="2" borderId="1" xfId="0" applyFont="1" applyFill="1" applyBorder="1" applyAlignment="1">
      <alignment vertical="center" wrapText="1"/>
    </xf>
    <xf numFmtId="0" fontId="0" fillId="2" borderId="1" xfId="0" applyFill="1" applyBorder="1" applyAlignment="1">
      <alignment horizontal="center" vertical="center"/>
    </xf>
    <xf numFmtId="44" fontId="0" fillId="2" borderId="1" xfId="1" applyFont="1" applyFill="1" applyBorder="1" applyAlignment="1">
      <alignment horizontal="center" vertical="center"/>
    </xf>
    <xf numFmtId="49" fontId="3" fillId="0" borderId="0"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133350</xdr:rowOff>
    </xdr:from>
    <xdr:to>
      <xdr:col>1</xdr:col>
      <xdr:colOff>619125</xdr:colOff>
      <xdr:row>4</xdr:row>
      <xdr:rowOff>38100</xdr:rowOff>
    </xdr:to>
    <xdr:pic>
      <xdr:nvPicPr>
        <xdr:cNvPr id="3" name="Picture 1" descr="assinaturas para word 01"/>
        <xdr:cNvPicPr>
          <a:picLocks noChangeAspect="1" noChangeArrowheads="1"/>
        </xdr:cNvPicPr>
      </xdr:nvPicPr>
      <xdr:blipFill>
        <a:blip xmlns:r="http://schemas.openxmlformats.org/officeDocument/2006/relationships" r:embed="rId1" cstate="print"/>
        <a:srcRect/>
        <a:stretch>
          <a:fillRect/>
        </a:stretch>
      </xdr:blipFill>
      <xdr:spPr bwMode="auto">
        <a:xfrm>
          <a:off x="161925" y="133350"/>
          <a:ext cx="885825" cy="8191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tabSelected="1" view="pageBreakPreview" zoomScale="90" zoomScaleNormal="100" zoomScaleSheetLayoutView="90" workbookViewId="0">
      <selection activeCell="F9" sqref="F9"/>
    </sheetView>
  </sheetViews>
  <sheetFormatPr defaultRowHeight="15" x14ac:dyDescent="0.25"/>
  <cols>
    <col min="1" max="1" width="6.42578125" style="1" customWidth="1"/>
    <col min="2" max="2" width="89.140625" style="2" customWidth="1"/>
    <col min="3" max="3" width="15.5703125" style="1" customWidth="1"/>
    <col min="4" max="4" width="9.140625" style="1"/>
    <col min="5" max="5" width="13.28515625" style="1" customWidth="1"/>
    <col min="6" max="6" width="16.5703125" style="1" customWidth="1"/>
    <col min="7" max="16384" width="9.140625" style="1"/>
  </cols>
  <sheetData>
    <row r="1" spans="1:10" ht="18" customHeight="1" x14ac:dyDescent="0.25">
      <c r="A1" s="19" t="s">
        <v>19</v>
      </c>
      <c r="B1" s="19"/>
      <c r="C1" s="19"/>
      <c r="D1" s="19"/>
      <c r="E1" s="19"/>
      <c r="F1" s="19"/>
      <c r="G1" s="12"/>
      <c r="H1" s="12"/>
      <c r="I1" s="13"/>
    </row>
    <row r="2" spans="1:10" ht="18" customHeight="1" x14ac:dyDescent="0.25">
      <c r="A2" s="19" t="s">
        <v>20</v>
      </c>
      <c r="B2" s="19"/>
      <c r="C2" s="19"/>
      <c r="D2" s="19"/>
      <c r="E2" s="19"/>
      <c r="F2" s="19"/>
      <c r="G2" s="12"/>
      <c r="H2" s="12"/>
      <c r="I2" s="13"/>
    </row>
    <row r="3" spans="1:10" ht="18" customHeight="1" x14ac:dyDescent="0.25">
      <c r="A3" s="19" t="s">
        <v>21</v>
      </c>
      <c r="B3" s="19"/>
      <c r="C3" s="19"/>
      <c r="D3" s="19"/>
      <c r="E3" s="19"/>
      <c r="F3" s="19"/>
      <c r="G3" s="12"/>
      <c r="H3" s="12"/>
      <c r="I3" s="13"/>
    </row>
    <row r="4" spans="1:10" ht="18" customHeight="1" x14ac:dyDescent="0.25">
      <c r="A4" s="20" t="s">
        <v>41</v>
      </c>
      <c r="B4" s="20"/>
      <c r="C4" s="20"/>
      <c r="D4" s="20"/>
      <c r="E4" s="20"/>
      <c r="F4" s="20"/>
      <c r="G4" s="12"/>
      <c r="H4" s="12"/>
      <c r="I4" s="13"/>
    </row>
    <row r="5" spans="1:10" x14ac:dyDescent="0.25">
      <c r="A5" s="10"/>
      <c r="B5" s="11"/>
      <c r="C5" s="10"/>
      <c r="D5" s="10"/>
      <c r="E5" s="10"/>
      <c r="F5" s="10"/>
      <c r="G5" s="10"/>
      <c r="H5" s="10"/>
      <c r="I5" s="10"/>
      <c r="J5" s="8"/>
    </row>
    <row r="6" spans="1:10" ht="29.25" customHeight="1" x14ac:dyDescent="0.25">
      <c r="A6" s="1" t="s">
        <v>1</v>
      </c>
      <c r="B6" s="2" t="s">
        <v>5</v>
      </c>
      <c r="C6" s="1" t="s">
        <v>0</v>
      </c>
      <c r="D6" s="1" t="s">
        <v>2</v>
      </c>
      <c r="E6" s="2" t="s">
        <v>6</v>
      </c>
      <c r="F6" s="2" t="s">
        <v>7</v>
      </c>
      <c r="G6" s="9"/>
      <c r="H6" s="9"/>
      <c r="I6" s="9"/>
    </row>
    <row r="7" spans="1:10" ht="72" customHeight="1" x14ac:dyDescent="0.25">
      <c r="A7" s="14">
        <v>1</v>
      </c>
      <c r="B7" s="16" t="s">
        <v>42</v>
      </c>
      <c r="C7" s="1">
        <v>10</v>
      </c>
      <c r="D7" s="1" t="s">
        <v>3</v>
      </c>
      <c r="E7" s="5"/>
      <c r="F7" s="5"/>
    </row>
    <row r="8" spans="1:10" ht="78" customHeight="1" x14ac:dyDescent="0.25">
      <c r="A8" s="14" t="s">
        <v>22</v>
      </c>
      <c r="B8" s="3" t="s">
        <v>43</v>
      </c>
      <c r="C8" s="1">
        <v>15</v>
      </c>
      <c r="D8" s="1" t="s">
        <v>3</v>
      </c>
      <c r="E8" s="5"/>
      <c r="F8" s="5"/>
    </row>
    <row r="9" spans="1:10" ht="80.25" customHeight="1" x14ac:dyDescent="0.25">
      <c r="A9" s="14" t="s">
        <v>23</v>
      </c>
      <c r="B9" s="3" t="s">
        <v>44</v>
      </c>
      <c r="C9" s="1">
        <v>15</v>
      </c>
      <c r="D9" s="1" t="s">
        <v>3</v>
      </c>
      <c r="E9" s="5"/>
      <c r="F9" s="5"/>
    </row>
    <row r="10" spans="1:10" ht="75" customHeight="1" x14ac:dyDescent="0.25">
      <c r="A10" s="14" t="s">
        <v>24</v>
      </c>
      <c r="B10" s="3" t="s">
        <v>45</v>
      </c>
      <c r="C10" s="1">
        <v>30</v>
      </c>
      <c r="D10" s="1" t="s">
        <v>3</v>
      </c>
      <c r="E10" s="5"/>
      <c r="F10" s="5"/>
    </row>
    <row r="11" spans="1:10" ht="78" customHeight="1" x14ac:dyDescent="0.25">
      <c r="A11" s="14" t="s">
        <v>25</v>
      </c>
      <c r="B11" s="3" t="s">
        <v>46</v>
      </c>
      <c r="C11" s="1">
        <v>30</v>
      </c>
      <c r="D11" s="1" t="s">
        <v>3</v>
      </c>
      <c r="E11" s="5"/>
      <c r="F11" s="5"/>
    </row>
    <row r="12" spans="1:10" ht="75.75" customHeight="1" x14ac:dyDescent="0.25">
      <c r="A12" s="14" t="s">
        <v>26</v>
      </c>
      <c r="B12" s="3" t="s">
        <v>47</v>
      </c>
      <c r="C12" s="1">
        <v>60</v>
      </c>
      <c r="D12" s="1" t="s">
        <v>3</v>
      </c>
      <c r="E12" s="5"/>
      <c r="F12" s="5"/>
    </row>
    <row r="13" spans="1:10" ht="72.75" customHeight="1" x14ac:dyDescent="0.25">
      <c r="A13" s="14" t="s">
        <v>27</v>
      </c>
      <c r="B13" s="16" t="s">
        <v>48</v>
      </c>
      <c r="C13" s="17">
        <v>20</v>
      </c>
      <c r="D13" s="17" t="s">
        <v>3</v>
      </c>
      <c r="E13" s="18"/>
      <c r="F13" s="18"/>
    </row>
    <row r="14" spans="1:10" ht="77.25" customHeight="1" x14ac:dyDescent="0.25">
      <c r="A14" s="14" t="s">
        <v>28</v>
      </c>
      <c r="B14" s="3" t="s">
        <v>49</v>
      </c>
      <c r="C14" s="1">
        <v>20</v>
      </c>
      <c r="D14" s="1" t="s">
        <v>3</v>
      </c>
      <c r="E14" s="5"/>
      <c r="F14" s="5"/>
    </row>
    <row r="15" spans="1:10" ht="77.25" customHeight="1" x14ac:dyDescent="0.25">
      <c r="A15" s="14" t="s">
        <v>29</v>
      </c>
      <c r="B15" s="3" t="s">
        <v>50</v>
      </c>
      <c r="C15" s="1">
        <v>50</v>
      </c>
      <c r="D15" s="1" t="s">
        <v>3</v>
      </c>
      <c r="E15" s="5"/>
      <c r="F15" s="5"/>
    </row>
    <row r="16" spans="1:10" ht="77.25" customHeight="1" x14ac:dyDescent="0.25">
      <c r="A16" s="14" t="s">
        <v>30</v>
      </c>
      <c r="B16" s="3" t="s">
        <v>51</v>
      </c>
      <c r="C16" s="1">
        <v>30</v>
      </c>
      <c r="D16" s="1" t="s">
        <v>3</v>
      </c>
      <c r="E16" s="5"/>
      <c r="F16" s="5"/>
    </row>
    <row r="17" spans="1:8" ht="79.5" customHeight="1" x14ac:dyDescent="0.25">
      <c r="A17" s="14" t="s">
        <v>31</v>
      </c>
      <c r="B17" s="3" t="s">
        <v>52</v>
      </c>
      <c r="C17" s="1">
        <v>30</v>
      </c>
      <c r="D17" s="1" t="s">
        <v>3</v>
      </c>
      <c r="E17" s="5"/>
      <c r="F17" s="5"/>
    </row>
    <row r="18" spans="1:8" ht="78" customHeight="1" x14ac:dyDescent="0.25">
      <c r="A18" s="14" t="s">
        <v>32</v>
      </c>
      <c r="B18" s="3" t="s">
        <v>53</v>
      </c>
      <c r="C18" s="1">
        <v>30</v>
      </c>
      <c r="D18" s="1" t="s">
        <v>3</v>
      </c>
      <c r="E18" s="5"/>
      <c r="F18" s="5"/>
    </row>
    <row r="19" spans="1:8" ht="78" customHeight="1" x14ac:dyDescent="0.25">
      <c r="A19" s="14" t="s">
        <v>33</v>
      </c>
      <c r="B19" s="3" t="s">
        <v>54</v>
      </c>
      <c r="C19" s="1">
        <v>30</v>
      </c>
      <c r="D19" s="1" t="s">
        <v>3</v>
      </c>
      <c r="E19" s="5"/>
      <c r="F19" s="5"/>
    </row>
    <row r="20" spans="1:8" ht="81.75" customHeight="1" x14ac:dyDescent="0.25">
      <c r="A20" s="14" t="s">
        <v>34</v>
      </c>
      <c r="B20" s="3" t="s">
        <v>56</v>
      </c>
      <c r="C20" s="1">
        <v>30</v>
      </c>
      <c r="D20" s="1" t="s">
        <v>3</v>
      </c>
      <c r="E20" s="5"/>
      <c r="F20" s="5"/>
    </row>
    <row r="21" spans="1:8" ht="78" customHeight="1" x14ac:dyDescent="0.25">
      <c r="A21" s="14" t="s">
        <v>35</v>
      </c>
      <c r="B21" s="3" t="s">
        <v>57</v>
      </c>
      <c r="C21" s="1">
        <v>100</v>
      </c>
      <c r="D21" s="1" t="s">
        <v>3</v>
      </c>
      <c r="E21" s="5"/>
      <c r="F21" s="5"/>
    </row>
    <row r="22" spans="1:8" ht="75.75" customHeight="1" x14ac:dyDescent="0.25">
      <c r="A22" s="14" t="s">
        <v>36</v>
      </c>
      <c r="B22" s="3" t="s">
        <v>55</v>
      </c>
      <c r="C22" s="1">
        <v>100</v>
      </c>
      <c r="D22" s="1" t="s">
        <v>3</v>
      </c>
      <c r="E22" s="5"/>
      <c r="F22" s="5"/>
    </row>
    <row r="23" spans="1:8" ht="75.75" customHeight="1" x14ac:dyDescent="0.25">
      <c r="A23" s="14" t="s">
        <v>37</v>
      </c>
      <c r="B23" s="3" t="s">
        <v>58</v>
      </c>
      <c r="C23" s="1">
        <v>100</v>
      </c>
      <c r="D23" s="1" t="s">
        <v>3</v>
      </c>
      <c r="E23" s="5"/>
      <c r="F23" s="5"/>
    </row>
    <row r="24" spans="1:8" ht="77.25" customHeight="1" x14ac:dyDescent="0.25">
      <c r="A24" s="14" t="s">
        <v>38</v>
      </c>
      <c r="B24" s="3" t="s">
        <v>59</v>
      </c>
      <c r="C24" s="1">
        <v>50</v>
      </c>
      <c r="D24" s="1" t="s">
        <v>3</v>
      </c>
      <c r="E24" s="5"/>
      <c r="F24" s="5"/>
    </row>
    <row r="25" spans="1:8" ht="78.75" customHeight="1" x14ac:dyDescent="0.25">
      <c r="A25" s="14" t="s">
        <v>39</v>
      </c>
      <c r="B25" s="3" t="s">
        <v>60</v>
      </c>
      <c r="C25" s="1">
        <v>50</v>
      </c>
      <c r="D25" s="1" t="s">
        <v>3</v>
      </c>
      <c r="E25" s="5"/>
      <c r="F25" s="5"/>
    </row>
    <row r="26" spans="1:8" ht="77.25" customHeight="1" x14ac:dyDescent="0.25">
      <c r="A26" s="14" t="s">
        <v>40</v>
      </c>
      <c r="B26" s="3" t="s">
        <v>18</v>
      </c>
      <c r="C26" s="15">
        <v>30</v>
      </c>
      <c r="D26" s="1" t="s">
        <v>8</v>
      </c>
      <c r="E26" s="5"/>
      <c r="F26" s="5"/>
    </row>
    <row r="27" spans="1:8" ht="15" customHeight="1" x14ac:dyDescent="0.25">
      <c r="B27" s="3"/>
    </row>
    <row r="28" spans="1:8" hidden="1" x14ac:dyDescent="0.25">
      <c r="B28" s="3" t="s">
        <v>10</v>
      </c>
      <c r="C28" s="1">
        <f>ROUND((0.55*0.7*1)*1.2,2)</f>
        <v>0.46</v>
      </c>
      <c r="D28" s="1" t="s">
        <v>8</v>
      </c>
      <c r="E28" s="1">
        <v>30.5</v>
      </c>
      <c r="F28" s="1">
        <f>ROUND(C28*E28,2)</f>
        <v>14.03</v>
      </c>
      <c r="H28" s="1">
        <f>60900/20</f>
        <v>3045</v>
      </c>
    </row>
    <row r="29" spans="1:8" hidden="1" x14ac:dyDescent="0.25">
      <c r="B29" s="3" t="s">
        <v>11</v>
      </c>
      <c r="C29" s="1">
        <f>ROUND((0.55*0.7*1)*0.2,2)</f>
        <v>0.08</v>
      </c>
      <c r="D29" s="1" t="s">
        <v>8</v>
      </c>
      <c r="E29" s="1">
        <v>47.85</v>
      </c>
      <c r="F29" s="1">
        <f t="shared" ref="F29:F34" si="0">ROUND(C29*E29,2)</f>
        <v>3.83</v>
      </c>
    </row>
    <row r="30" spans="1:8" hidden="1" x14ac:dyDescent="0.25">
      <c r="B30" s="3" t="s">
        <v>15</v>
      </c>
      <c r="C30" s="1">
        <f>ROUND(0.05*0.55*1,2)</f>
        <v>0.03</v>
      </c>
      <c r="D30" s="1" t="s">
        <v>8</v>
      </c>
      <c r="E30" s="1">
        <v>72.430000000000007</v>
      </c>
      <c r="F30" s="1">
        <f t="shared" si="0"/>
        <v>2.17</v>
      </c>
    </row>
    <row r="31" spans="1:8" ht="31.5" hidden="1" customHeight="1" x14ac:dyDescent="0.25">
      <c r="B31" s="3" t="s">
        <v>16</v>
      </c>
      <c r="C31" s="1">
        <f>ROUND((0.02*0.02*PI()/4)*0.6*7850*2,2)</f>
        <v>2.96</v>
      </c>
      <c r="D31" s="1" t="s">
        <v>9</v>
      </c>
      <c r="E31" s="1">
        <v>4.03</v>
      </c>
      <c r="F31" s="1">
        <f t="shared" si="0"/>
        <v>11.93</v>
      </c>
    </row>
    <row r="32" spans="1:8" ht="18.75" hidden="1" customHeight="1" x14ac:dyDescent="0.25">
      <c r="B32" s="3" t="s">
        <v>12</v>
      </c>
      <c r="C32" s="6">
        <f>ROUND(((0.282*0.715)/2)*0.005*7850,2)</f>
        <v>3.96</v>
      </c>
      <c r="D32" s="1" t="s">
        <v>9</v>
      </c>
      <c r="E32" s="1">
        <v>2.89</v>
      </c>
      <c r="F32" s="1">
        <f t="shared" si="0"/>
        <v>11.44</v>
      </c>
    </row>
    <row r="33" spans="2:6" ht="18.75" hidden="1" customHeight="1" x14ac:dyDescent="0.25">
      <c r="B33" s="3" t="s">
        <v>13</v>
      </c>
      <c r="C33" s="6">
        <f>ROUND((1+0.55)*2*0.7,2)</f>
        <v>2.17</v>
      </c>
      <c r="D33" s="1" t="s">
        <v>4</v>
      </c>
      <c r="E33" s="1">
        <v>27.54</v>
      </c>
      <c r="F33" s="1">
        <f t="shared" si="0"/>
        <v>59.76</v>
      </c>
    </row>
    <row r="34" spans="2:6" hidden="1" x14ac:dyDescent="0.25">
      <c r="B34" s="4" t="s">
        <v>14</v>
      </c>
      <c r="C34" s="1">
        <f>ROUND((0.55*0.7*1),2)</f>
        <v>0.39</v>
      </c>
      <c r="D34" s="1" t="s">
        <v>8</v>
      </c>
      <c r="E34" s="1">
        <v>408.65</v>
      </c>
      <c r="F34" s="1">
        <f t="shared" si="0"/>
        <v>159.37</v>
      </c>
    </row>
    <row r="35" spans="2:6" hidden="1" x14ac:dyDescent="0.25">
      <c r="B35" s="4"/>
    </row>
    <row r="36" spans="2:6" hidden="1" x14ac:dyDescent="0.25">
      <c r="B36" s="4"/>
      <c r="F36" s="1">
        <f>SUM(F28:F34)</f>
        <v>262.52999999999997</v>
      </c>
    </row>
    <row r="37" spans="2:6" ht="25.5" customHeight="1" x14ac:dyDescent="0.25">
      <c r="B37" s="7" t="s">
        <v>17</v>
      </c>
      <c r="F37" s="5">
        <f>SUM(F7:F26)</f>
        <v>0</v>
      </c>
    </row>
    <row r="38" spans="2:6" ht="27" customHeight="1" x14ac:dyDescent="0.25">
      <c r="B38" s="4" t="s">
        <v>61</v>
      </c>
    </row>
    <row r="39" spans="2:6" ht="27" customHeight="1" x14ac:dyDescent="0.25">
      <c r="B39" s="4"/>
    </row>
    <row r="40" spans="2:6" ht="27" customHeight="1" x14ac:dyDescent="0.25">
      <c r="B40" s="4"/>
    </row>
    <row r="41" spans="2:6" ht="27" customHeight="1" x14ac:dyDescent="0.25">
      <c r="B41" s="4"/>
    </row>
    <row r="42" spans="2:6" ht="27" customHeight="1" x14ac:dyDescent="0.25">
      <c r="B42" s="4"/>
    </row>
    <row r="43" spans="2:6" ht="29.25" customHeight="1" x14ac:dyDescent="0.25">
      <c r="B43" s="4"/>
    </row>
    <row r="44" spans="2:6" ht="29.25" customHeight="1" x14ac:dyDescent="0.25">
      <c r="B44" s="4"/>
    </row>
    <row r="45" spans="2:6" ht="51" customHeight="1" x14ac:dyDescent="0.25">
      <c r="B45" s="4"/>
    </row>
    <row r="46" spans="2:6" ht="30" customHeight="1" x14ac:dyDescent="0.25">
      <c r="B46" s="4"/>
    </row>
    <row r="47" spans="2:6" ht="31.5" customHeight="1" x14ac:dyDescent="0.25">
      <c r="B47" s="4"/>
    </row>
    <row r="48" spans="2:6" ht="47.25" customHeight="1" x14ac:dyDescent="0.25">
      <c r="B48" s="4"/>
    </row>
    <row r="49" spans="2:3" ht="32.25" customHeight="1" x14ac:dyDescent="0.25">
      <c r="B49" s="4"/>
    </row>
    <row r="50" spans="2:3" ht="97.5" customHeight="1" x14ac:dyDescent="0.25">
      <c r="B50" s="4"/>
    </row>
    <row r="52" spans="2:3" x14ac:dyDescent="0.25">
      <c r="C52" s="5"/>
    </row>
  </sheetData>
  <sortState ref="A2:A16">
    <sortCondition ref="A1"/>
  </sortState>
  <mergeCells count="4">
    <mergeCell ref="A1:F1"/>
    <mergeCell ref="A2:F2"/>
    <mergeCell ref="A3:F3"/>
    <mergeCell ref="A4:F4"/>
  </mergeCells>
  <pageMargins left="0.51181102362204722" right="0.51181102362204722" top="0.78740157480314965" bottom="0.78740157480314965" header="0.31496062992125984" footer="0.31496062992125984"/>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 Kohas</dc:creator>
  <cp:lastModifiedBy>UFSM</cp:lastModifiedBy>
  <cp:lastPrinted>2016-07-21T15:31:16Z</cp:lastPrinted>
  <dcterms:created xsi:type="dcterms:W3CDTF">2014-12-04T11:20:57Z</dcterms:created>
  <dcterms:modified xsi:type="dcterms:W3CDTF">2016-07-21T15:32:45Z</dcterms:modified>
</cp:coreProperties>
</file>